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<sst xmlns="http://schemas.openxmlformats.org/spreadsheetml/2006/main" count="259" uniqueCount="84">
  <si>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</si>
  <si>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</si>
  <si>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</si>
  <si>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</si>
  <si>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</si>
  <si>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</si>
  <si>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</si>
  <si>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</si>
  <si>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</si>
  <si>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</si>
  <si>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</si>
  <si>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</si>
  <si>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</si>
  <si>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</si>
  <si>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</si>
  <si>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</si>
  <si>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</si>
  <si>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</si>
  <si>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</si>
  <si>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</si>
  <si>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</si>
  <si>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</si>
  <si>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</si>
  <si>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</si>
  <si>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</si>
  <si>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</si>
  <si>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</si>
  <si>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</si>
  <si>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</si>
  <si>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</si>
  <si>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</si>
  <si>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</si>
  <si>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</si>
  <si>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</si>
  <si>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</si>
  <si>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</si>
  <si>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</si>
  <si>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</si>
  <si>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</si>
  <si>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</si>
  <si>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</si>
  <si>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</si>
  <si>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</si>
  <si>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</si>
  <si>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</si>
  <si>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Full Conversion</t>
  </si>
  <si>
    <t>Name of Work:</t>
  </si>
  <si>
    <t xml:space="preserve">Tender Inviting Authority: </t>
  </si>
  <si>
    <t xml:space="preserve">Contract No:  </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</si>
  <si>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</si>
  <si>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</si>
  <si>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</si>
  <si>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</si>
  <si>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</si>
  <si>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</si>
  <si>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TEXT </t>
    </r>
    <r>
      <rPr>
        <sz val="11"/>
        <color indexed="10"/>
        <rFont val="Arial"/>
        <family val="2"/>
      </rPr>
      <t>#</t>
    </r>
  </si>
  <si>
    <t>Director TMC</t>
  </si>
  <si>
    <t>item6</t>
  </si>
  <si>
    <t>item7</t>
  </si>
  <si>
    <t>item8</t>
  </si>
  <si>
    <t>TMC/ACTREC/ENGG/VK/LT-02/SITCof Drip Sprinkler Irrigation System/2023.</t>
  </si>
  <si>
    <t>Supply, laying &amp; jointing of PVC/ASTM pipe, conforming to ISI : 4985 / 2000 and suitable for the respective working pressures with all fittings and accessories e.g. couplings, tees, bends, reducers, screwed adapters, flanged tail pieces etc. jointing, clamps as per manufacturers' instruction, etc. item complete.</t>
  </si>
  <si>
    <t>PVC pipe 50mm-06 kg/cm2</t>
  </si>
  <si>
    <t>PVC pipe 40mm-06 kg/cm2</t>
  </si>
  <si>
    <t>ASTM Pipe 1.5" SHD 40</t>
  </si>
  <si>
    <t>Digging trenches in all types of starta for laying down pipes preparing soft bedding for pipes, refilling etc. Complete (Depth 450 mm &amp; Width 300 mm)</t>
  </si>
  <si>
    <t>Soft Strata</t>
  </si>
  <si>
    <t>Hard Strata</t>
  </si>
  <si>
    <t>Supply, Fixing &amp; commissioning of Black colored Drip 16mm inline (Linear low-density polyethylene (LLDPE)), high-efficiency, ultra durable with Operating pressure range: 1.0 to 4.1 bar ,color coded striping ,Emitter inlet filtration to prevent clogging , 80% preconsumer reprocessed resins, Minimum  filtration: 120 mesh 125 microns, Class Two, flow rates 2 to 4 Lph</t>
  </si>
  <si>
    <t>Providing &amp; fixing of Spray Pop up of 3- 5.2 m Nozzle. The Spray Head body shall be Slim Line constructed of heavy-duty, ultraviolet resistant plastic and stainless steel spring  etc. item complete.</t>
  </si>
  <si>
    <t>Providing &amp; Fixing of  Pop up Connecting Four Elbow 1/2" Swing joint Assembly. The fittings shall be made of UV resistant thermo plastic.etc. item complete.</t>
  </si>
  <si>
    <t>Providing and fixing of PVC /HDPE Service saddle of varying size 1/2' etc. item complete.</t>
  </si>
  <si>
    <t>Supply and installation of Ball Valve as Control valves of suitable size as per specifications including the cost of all fittings&amp; accessories complete.</t>
  </si>
  <si>
    <t>50mm Size Ball Valve</t>
  </si>
  <si>
    <t>Providing &amp; fixing of a double acting 1" Air release valve, The Air release valve shall be capable of both releasing and admitting air from and into the line. The working pressure shall be 5 bar. Including service saddle and riser assembly</t>
  </si>
  <si>
    <t>Providing &amp; fixing of 10" Round Valve Box with green lid and corrugated structure with unique shovel access slot and bolt hole knock out t.etc. item complete.</t>
  </si>
  <si>
    <t>Providing &amp; fixing of Brass Quick coupling valve 3/4" made up of plastic with locking cover corrosion resistant and stainless steel spring. Including service saddle and riser assembly. etc. item complete.</t>
  </si>
  <si>
    <t>Providing &amp; fixing of Brass Key &amp; Elbow  threads into top of QCV to provide water access And Brass Swivel Elbow etc. item complete.</t>
  </si>
  <si>
    <t>Supply and fixing of 6" Round Valve Box for Quick Coupling valve &amp; air release valve with all fittings &amp; accessories.</t>
  </si>
  <si>
    <t>Supply and fixing of PVC Flush Valve 63-40 mm size with all fittings &amp; accessories</t>
  </si>
  <si>
    <t>RM</t>
  </si>
  <si>
    <t>Rm</t>
  </si>
  <si>
    <t>NO</t>
  </si>
  <si>
    <t>Supply,Installation,testing and commissioning of Drip and Sprinkler Irrigation System in front of Asha Niwas building at ACTREC</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</si>
</sst>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0.00&quot; &quot;;&quot; (&quot;#,##0.00&quot;)&quot;;&quot; -&quot;#.0&quot; &quot;;@&quot; &quot;"/>
    <numFmt numFmtId="187" formatCode="&quot;Yes&quot;;&quot;Yes&quot;;&quot;No&quot;"/>
    <numFmt numFmtId="188" formatCode="&quot;True&quot;;&quot;True&quot;;&quot;False&quot;"/>
    <numFmt numFmtId="189" formatCode="&quot;On&quot;;&quot;On&quot;;&quot;Off&quot;"/>
    <numFmt numFmtId="190" formatCode="[$€-2]\ #,##0.00_);[Red]\([$€-2]\ #,##0.00\)"/>
    <numFmt numFmtId="191" formatCode="General_)"/>
  </numFmts>
  <fonts count="9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8"/>
      <name val="Arial"/>
      <family val="2"/>
    </font>
    <font>
      <sz val="11"/>
      <color indexed="10"/>
      <name val="Arial"/>
      <family val="2"/>
    </font>
    <font>
      <sz val="14"/>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b/>
      <sz val="12"/>
      <color indexed="16"/>
      <name val="Arial"/>
      <family val="2"/>
    </font>
    <font>
      <u val="single"/>
      <sz val="16"/>
      <color indexed="10"/>
      <name val="Arial"/>
      <family val="2"/>
    </font>
    <font>
      <i/>
      <sz val="11"/>
      <color indexed="8"/>
      <name val="Calibri"/>
      <family val="2"/>
    </font>
    <font>
      <u val="single"/>
      <sz val="11"/>
      <color indexed="23"/>
      <name val="Arial"/>
      <family val="2"/>
    </font>
    <font>
      <b/>
      <sz val="12"/>
      <color indexed="8"/>
      <name val="Cambria"/>
      <family val="1"/>
    </font>
    <font>
      <b/>
      <sz val="11"/>
      <color indexed="8"/>
      <name val="Cambria"/>
      <family val="1"/>
    </font>
    <font>
      <sz val="12"/>
      <name val="Cambria"/>
      <family val="1"/>
    </font>
    <font>
      <sz val="12"/>
      <color indexed="8"/>
      <name val="Cambria"/>
      <family val="1"/>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b/>
      <sz val="12"/>
      <color rgb="FF800000"/>
      <name val="Arial"/>
      <family val="2"/>
    </font>
    <font>
      <u val="single"/>
      <sz val="16"/>
      <color rgb="FFFF0000"/>
      <name val="Arial"/>
      <family val="2"/>
    </font>
    <font>
      <i/>
      <sz val="11"/>
      <color theme="1"/>
      <name val="Calibri"/>
      <family val="2"/>
    </font>
    <font>
      <u val="single"/>
      <sz val="11"/>
      <color theme="0" tint="-0.4999699890613556"/>
      <name val="Arial"/>
      <family val="2"/>
    </font>
    <font>
      <b/>
      <sz val="12"/>
      <color rgb="FF000000"/>
      <name val="Cambria"/>
      <family val="1"/>
    </font>
    <font>
      <b/>
      <sz val="11"/>
      <color theme="1"/>
      <name val="Cambria"/>
      <family val="1"/>
    </font>
    <font>
      <sz val="12"/>
      <color rgb="FF000000"/>
      <name val="Cambria"/>
      <family val="1"/>
    </font>
    <font>
      <sz val="12"/>
      <color theme="1"/>
      <name val="Cambria"/>
      <family val="1"/>
    </font>
    <font>
      <sz val="11"/>
      <color theme="1"/>
      <name val="Cambria"/>
      <family val="1"/>
    </font>
    <font>
      <sz val="11"/>
      <color rgb="FF00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thin"/>
      <right style="medium"/>
      <top style="thin"/>
      <bottom style="thin"/>
    </border>
    <border>
      <left style="thin"/>
      <right>
        <color indexed="63"/>
      </right>
      <top>
        <color indexed="63"/>
      </top>
      <bottom style="thin"/>
    </border>
    <border>
      <left style="thin"/>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ont="0" applyBorder="0" applyProtection="0">
      <alignment/>
    </xf>
    <xf numFmtId="0" fontId="15" fillId="0" borderId="0">
      <alignment/>
      <protection/>
    </xf>
    <xf numFmtId="0" fontId="59" fillId="0" borderId="0" applyNumberFormat="0" applyFill="0" applyBorder="0" applyAlignment="0" applyProtection="0"/>
    <xf numFmtId="0" fontId="8"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0" borderId="0">
      <alignment/>
      <protection/>
    </xf>
    <xf numFmtId="0" fontId="11"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1">
    <xf numFmtId="0" fontId="0" fillId="0" borderId="0" xfId="0" applyFont="1" applyAlignment="1">
      <alignment/>
    </xf>
    <xf numFmtId="0" fontId="3" fillId="0" borderId="0" xfId="62" applyNumberFormat="1" applyFont="1" applyFill="1" applyBorder="1" applyAlignment="1">
      <alignment vertical="center"/>
      <protection/>
    </xf>
    <xf numFmtId="0" fontId="71" fillId="0" borderId="0" xfId="62" applyNumberFormat="1" applyFont="1" applyFill="1" applyBorder="1" applyAlignment="1" applyProtection="1">
      <alignment vertical="center"/>
      <protection locked="0"/>
    </xf>
    <xf numFmtId="0" fontId="71" fillId="0" borderId="0" xfId="62" applyNumberFormat="1" applyFont="1" applyFill="1" applyBorder="1" applyAlignment="1">
      <alignment vertical="center"/>
      <protection/>
    </xf>
    <xf numFmtId="0" fontId="72" fillId="0" borderId="0" xfId="63" applyNumberFormat="1" applyFont="1" applyFill="1" applyBorder="1" applyAlignment="1" applyProtection="1">
      <alignment horizontal="center"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73" fillId="0" borderId="0" xfId="62" applyNumberFormat="1" applyFont="1" applyFill="1" applyBorder="1" applyAlignment="1">
      <alignment horizontal="left"/>
      <protection/>
    </xf>
    <xf numFmtId="0" fontId="2" fillId="0" borderId="10" xfId="63" applyNumberFormat="1" applyFont="1" applyFill="1" applyBorder="1" applyAlignment="1" applyProtection="1">
      <alignment horizontal="left" vertical="top" wrapText="1"/>
      <protection/>
    </xf>
    <xf numFmtId="0" fontId="3" fillId="0" borderId="0" xfId="62" applyNumberFormat="1" applyFont="1" applyFill="1" applyAlignment="1" applyProtection="1">
      <alignment vertical="center"/>
      <protection locked="0"/>
    </xf>
    <xf numFmtId="0" fontId="71"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71" fillId="0" borderId="0" xfId="62" applyNumberFormat="1" applyFont="1" applyFill="1" applyAlignment="1">
      <alignment vertical="center"/>
      <protection/>
    </xf>
    <xf numFmtId="0" fontId="2" fillId="0" borderId="11" xfId="62" applyNumberFormat="1" applyFont="1" applyFill="1" applyBorder="1" applyAlignment="1">
      <alignment horizontal="center" vertical="top" wrapText="1"/>
      <protection/>
    </xf>
    <xf numFmtId="0" fontId="3" fillId="0" borderId="0" xfId="62" applyNumberFormat="1" applyFont="1" applyFill="1">
      <alignment/>
      <protection/>
    </xf>
    <xf numFmtId="0" fontId="71" fillId="0" borderId="0" xfId="62" applyNumberFormat="1" applyFont="1" applyFill="1">
      <alignment/>
      <protection/>
    </xf>
    <xf numFmtId="0" fontId="2" fillId="0" borderId="12" xfId="63" applyNumberFormat="1" applyFont="1" applyFill="1" applyBorder="1" applyAlignment="1">
      <alignment horizontal="center" vertical="top" wrapText="1"/>
      <protection/>
    </xf>
    <xf numFmtId="0" fontId="74" fillId="0" borderId="11" xfId="63" applyNumberFormat="1" applyFont="1" applyFill="1" applyBorder="1" applyAlignment="1">
      <alignment vertical="top" wrapText="1"/>
      <protection/>
    </xf>
    <xf numFmtId="0" fontId="2" fillId="0" borderId="13" xfId="62" applyNumberFormat="1" applyFont="1" applyFill="1" applyBorder="1" applyAlignment="1">
      <alignment horizontal="center" vertical="top" wrapText="1"/>
      <protection/>
    </xf>
    <xf numFmtId="0" fontId="3" fillId="0" borderId="13" xfId="63" applyNumberFormat="1" applyFont="1" applyFill="1" applyBorder="1" applyAlignment="1">
      <alignment vertical="top" wrapText="1"/>
      <protection/>
    </xf>
    <xf numFmtId="0" fontId="3" fillId="0" borderId="0" xfId="62" applyNumberFormat="1" applyFont="1" applyFill="1" applyAlignment="1">
      <alignment vertical="top"/>
      <protection/>
    </xf>
    <xf numFmtId="0" fontId="71" fillId="0" borderId="0" xfId="62" applyNumberFormat="1" applyFont="1" applyFill="1" applyAlignment="1">
      <alignment vertical="top"/>
      <protection/>
    </xf>
    <xf numFmtId="0" fontId="2" fillId="0" borderId="13" xfId="63" applyNumberFormat="1" applyFont="1" applyFill="1" applyBorder="1" applyAlignment="1">
      <alignment horizontal="left" vertical="top"/>
      <protection/>
    </xf>
    <xf numFmtId="0" fontId="2" fillId="0" borderId="10" xfId="63" applyNumberFormat="1" applyFont="1" applyFill="1" applyBorder="1" applyAlignment="1">
      <alignment horizontal="left" vertical="top"/>
      <protection/>
    </xf>
    <xf numFmtId="0" fontId="3" fillId="0" borderId="14" xfId="63" applyNumberFormat="1" applyFont="1" applyFill="1" applyBorder="1" applyAlignment="1">
      <alignment vertical="top"/>
      <protection/>
    </xf>
    <xf numFmtId="0" fontId="6" fillId="0" borderId="15" xfId="63" applyNumberFormat="1" applyFont="1" applyFill="1" applyBorder="1" applyAlignment="1">
      <alignment vertical="top"/>
      <protection/>
    </xf>
    <xf numFmtId="0" fontId="3" fillId="0" borderId="15" xfId="63" applyNumberFormat="1" applyFont="1" applyFill="1" applyBorder="1" applyAlignment="1">
      <alignment vertical="top"/>
      <protection/>
    </xf>
    <xf numFmtId="178" fontId="3" fillId="0" borderId="0" xfId="62" applyNumberFormat="1" applyFont="1" applyFill="1" applyAlignment="1">
      <alignment vertical="top"/>
      <protection/>
    </xf>
    <xf numFmtId="0" fontId="2" fillId="0" borderId="15" xfId="63" applyNumberFormat="1" applyFont="1" applyFill="1" applyBorder="1" applyAlignment="1">
      <alignment horizontal="left" vertical="top"/>
      <protection/>
    </xf>
    <xf numFmtId="0" fontId="75" fillId="0" borderId="11" xfId="63" applyNumberFormat="1" applyFont="1" applyFill="1" applyBorder="1" applyAlignment="1">
      <alignment vertical="top"/>
      <protection/>
    </xf>
    <xf numFmtId="0" fontId="3" fillId="0" borderId="11" xfId="62" applyNumberFormat="1" applyFont="1" applyFill="1" applyBorder="1" applyAlignment="1" applyProtection="1">
      <alignment vertical="top"/>
      <protection/>
    </xf>
    <xf numFmtId="0" fontId="13" fillId="0" borderId="11" xfId="63" applyNumberFormat="1" applyFont="1" applyFill="1" applyBorder="1" applyAlignment="1" applyProtection="1">
      <alignment vertical="center" wrapText="1"/>
      <protection locked="0"/>
    </xf>
    <xf numFmtId="0" fontId="13" fillId="0" borderId="11" xfId="70" applyNumberFormat="1" applyFont="1" applyFill="1" applyBorder="1" applyAlignment="1" applyProtection="1">
      <alignment vertical="center" wrapText="1"/>
      <protection locked="0"/>
    </xf>
    <xf numFmtId="0" fontId="14" fillId="0" borderId="11" xfId="63" applyNumberFormat="1" applyFont="1" applyFill="1" applyBorder="1" applyAlignment="1" applyProtection="1">
      <alignment vertical="center" wrapText="1"/>
      <protection/>
    </xf>
    <xf numFmtId="0" fontId="3" fillId="0" borderId="0" xfId="62" applyNumberFormat="1" applyFont="1" applyFill="1" applyAlignment="1" applyProtection="1">
      <alignment vertical="top"/>
      <protection/>
    </xf>
    <xf numFmtId="0" fontId="71" fillId="0" borderId="0" xfId="62" applyNumberFormat="1" applyFont="1" applyFill="1" applyAlignment="1" applyProtection="1">
      <alignment vertical="top"/>
      <protection/>
    </xf>
    <xf numFmtId="0" fontId="0" fillId="0" borderId="0" xfId="62" applyNumberFormat="1" applyFill="1">
      <alignment/>
      <protection/>
    </xf>
    <xf numFmtId="0" fontId="11" fillId="0" borderId="0" xfId="63" applyNumberFormat="1" applyFill="1">
      <alignment/>
      <protection/>
    </xf>
    <xf numFmtId="0" fontId="76" fillId="0" borderId="0" xfId="62" applyNumberFormat="1" applyFont="1" applyFill="1">
      <alignment/>
      <protection/>
    </xf>
    <xf numFmtId="178" fontId="77" fillId="0" borderId="16" xfId="63" applyNumberFormat="1" applyFont="1" applyFill="1" applyBorder="1" applyAlignment="1">
      <alignment horizontal="right" vertical="top"/>
      <protection/>
    </xf>
    <xf numFmtId="178" fontId="6" fillId="0" borderId="17" xfId="63" applyNumberFormat="1" applyFont="1" applyFill="1" applyBorder="1" applyAlignment="1">
      <alignment horizontal="right" vertical="top"/>
      <protection/>
    </xf>
    <xf numFmtId="10" fontId="78" fillId="33" borderId="11" xfId="70" applyNumberFormat="1" applyFont="1" applyFill="1" applyBorder="1" applyAlignment="1">
      <alignment horizontal="center" vertical="center"/>
    </xf>
    <xf numFmtId="2" fontId="6" fillId="0" borderId="13" xfId="63" applyNumberFormat="1" applyFont="1" applyFill="1" applyBorder="1" applyAlignment="1">
      <alignment vertical="top"/>
      <protection/>
    </xf>
    <xf numFmtId="0" fontId="2" fillId="0" borderId="15" xfId="62" applyNumberFormat="1" applyFont="1" applyFill="1" applyBorder="1" applyAlignment="1">
      <alignment horizontal="center" vertical="center" wrapText="1"/>
      <protection/>
    </xf>
    <xf numFmtId="0" fontId="2" fillId="0" borderId="18" xfId="62" applyNumberFormat="1" applyFont="1" applyFill="1" applyBorder="1" applyAlignment="1">
      <alignment horizontal="center" vertical="center" wrapText="1"/>
      <protection/>
    </xf>
    <xf numFmtId="0" fontId="6" fillId="0" borderId="15" xfId="63" applyNumberFormat="1" applyFont="1" applyFill="1" applyBorder="1" applyAlignment="1">
      <alignment horizontal="center" vertical="top" wrapText="1"/>
      <protection/>
    </xf>
    <xf numFmtId="0" fontId="6" fillId="0" borderId="18" xfId="63" applyNumberFormat="1" applyFont="1" applyFill="1" applyBorder="1" applyAlignment="1">
      <alignment horizontal="center" vertical="top" wrapText="1"/>
      <protection/>
    </xf>
    <xf numFmtId="0" fontId="79"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73" fillId="0" borderId="19" xfId="62" applyNumberFormat="1" applyFont="1" applyFill="1" applyBorder="1" applyAlignment="1" applyProtection="1">
      <alignment horizontal="center" wrapText="1"/>
      <protection locked="0"/>
    </xf>
    <xf numFmtId="0" fontId="2" fillId="0" borderId="12" xfId="62" applyNumberFormat="1" applyFont="1" applyFill="1" applyBorder="1" applyAlignment="1">
      <alignment horizontal="center" vertical="top" wrapText="1"/>
      <protection/>
    </xf>
    <xf numFmtId="0" fontId="2" fillId="0" borderId="17" xfId="62" applyNumberFormat="1" applyFont="1" applyFill="1" applyBorder="1" applyAlignment="1">
      <alignment horizontal="center" vertical="top" wrapText="1"/>
      <protection/>
    </xf>
    <xf numFmtId="0" fontId="2" fillId="0" borderId="13" xfId="62" applyNumberFormat="1" applyFont="1" applyFill="1" applyBorder="1" applyAlignment="1">
      <alignment horizontal="center" vertical="center" wrapText="1"/>
      <protection/>
    </xf>
    <xf numFmtId="0" fontId="80" fillId="33" borderId="17" xfId="63" applyNumberFormat="1" applyFont="1" applyFill="1" applyBorder="1" applyAlignment="1" applyProtection="1">
      <alignment vertical="center" wrapText="1"/>
      <protection locked="0"/>
    </xf>
    <xf numFmtId="0" fontId="81" fillId="0" borderId="0" xfId="62" applyNumberFormat="1" applyFont="1" applyFill="1" applyBorder="1" applyAlignment="1">
      <alignment horizontal="right" vertical="top"/>
      <protection/>
    </xf>
    <xf numFmtId="0" fontId="82" fillId="0" borderId="0" xfId="64" applyNumberFormat="1" applyFont="1" applyFill="1" applyBorder="1" applyAlignment="1" applyProtection="1">
      <alignment horizontal="center" vertical="center"/>
      <protection/>
    </xf>
    <xf numFmtId="0" fontId="72" fillId="0" borderId="0" xfId="64" applyNumberFormat="1" applyFont="1" applyFill="1" applyBorder="1" applyAlignment="1" applyProtection="1">
      <alignment horizontal="center" vertical="center"/>
      <protection/>
    </xf>
    <xf numFmtId="0" fontId="15" fillId="0" borderId="0" xfId="62" applyNumberFormat="1" applyFont="1" applyFill="1" applyBorder="1" applyAlignment="1">
      <alignment horizontal="left" vertical="center" wrapText="1"/>
      <protection/>
    </xf>
    <xf numFmtId="0" fontId="18" fillId="0" borderId="13" xfId="63" applyNumberFormat="1" applyFont="1" applyFill="1" applyBorder="1" applyAlignment="1">
      <alignment vertical="top"/>
      <protection/>
    </xf>
    <xf numFmtId="0" fontId="19" fillId="0" borderId="13" xfId="62" applyNumberFormat="1" applyFont="1" applyFill="1" applyBorder="1" applyAlignment="1" applyProtection="1">
      <alignment horizontal="right" vertical="top"/>
      <protection/>
    </xf>
    <xf numFmtId="0" fontId="18" fillId="0" borderId="13" xfId="62" applyNumberFormat="1" applyFont="1" applyFill="1" applyBorder="1" applyAlignment="1">
      <alignment vertical="top"/>
      <protection/>
    </xf>
    <xf numFmtId="0" fontId="19" fillId="0" borderId="13" xfId="62" applyNumberFormat="1" applyFont="1" applyFill="1" applyBorder="1" applyAlignment="1" applyProtection="1">
      <alignment horizontal="left" vertical="top"/>
      <protection locked="0"/>
    </xf>
    <xf numFmtId="0" fontId="18" fillId="0" borderId="13" xfId="63" applyNumberFormat="1" applyFont="1" applyFill="1" applyBorder="1" applyAlignment="1">
      <alignment vertical="top" wrapText="1"/>
      <protection/>
    </xf>
    <xf numFmtId="0" fontId="19" fillId="0" borderId="13" xfId="62" applyNumberFormat="1" applyFont="1" applyFill="1" applyBorder="1" applyAlignment="1" applyProtection="1">
      <alignment horizontal="right" vertical="top"/>
      <protection locked="0"/>
    </xf>
    <xf numFmtId="2" fontId="19" fillId="33" borderId="13" xfId="62" applyNumberFormat="1" applyFont="1" applyFill="1" applyBorder="1" applyAlignment="1" applyProtection="1">
      <alignment horizontal="right" vertical="top"/>
      <protection locked="0"/>
    </xf>
    <xf numFmtId="178" fontId="19" fillId="0" borderId="13" xfId="62" applyNumberFormat="1" applyFont="1" applyFill="1" applyBorder="1" applyAlignment="1" applyProtection="1">
      <alignment horizontal="right" vertical="top"/>
      <protection locked="0"/>
    </xf>
    <xf numFmtId="178" fontId="19" fillId="0" borderId="11" xfId="62" applyNumberFormat="1" applyFont="1" applyFill="1" applyBorder="1" applyAlignment="1" applyProtection="1">
      <alignment horizontal="center" vertical="top" wrapText="1"/>
      <protection/>
    </xf>
    <xf numFmtId="178" fontId="19" fillId="0" borderId="11" xfId="62" applyNumberFormat="1" applyFont="1" applyFill="1" applyBorder="1" applyAlignment="1">
      <alignment horizontal="center" vertical="top" wrapText="1"/>
      <protection/>
    </xf>
    <xf numFmtId="178" fontId="19" fillId="0" borderId="13" xfId="62" applyNumberFormat="1" applyFont="1" applyFill="1" applyBorder="1" applyAlignment="1">
      <alignment horizontal="center" vertical="top" wrapText="1"/>
      <protection/>
    </xf>
    <xf numFmtId="2" fontId="19" fillId="0" borderId="20" xfId="63" applyNumberFormat="1" applyFont="1" applyFill="1" applyBorder="1" applyAlignment="1">
      <alignment horizontal="right" vertical="top"/>
      <protection/>
    </xf>
    <xf numFmtId="2" fontId="18" fillId="0" borderId="18" xfId="63" applyNumberFormat="1" applyFont="1" applyFill="1" applyBorder="1" applyAlignment="1">
      <alignment vertical="top"/>
      <protection/>
    </xf>
    <xf numFmtId="0" fontId="3" fillId="0" borderId="0" xfId="63" applyNumberFormat="1" applyFont="1" applyFill="1" applyBorder="1" applyAlignment="1">
      <alignment vertical="top"/>
      <protection/>
    </xf>
    <xf numFmtId="0" fontId="83" fillId="0" borderId="21" xfId="62" applyNumberFormat="1" applyFont="1" applyFill="1" applyBorder="1" applyAlignment="1" applyProtection="1">
      <alignment horizontal="center" wrapText="1"/>
      <protection locked="0"/>
    </xf>
    <xf numFmtId="0" fontId="3" fillId="0" borderId="10" xfId="62" applyNumberFormat="1" applyFont="1" applyFill="1" applyBorder="1" applyAlignment="1">
      <alignment horizontal="center" vertical="center" wrapText="1"/>
      <protection/>
    </xf>
    <xf numFmtId="0" fontId="3" fillId="0" borderId="10" xfId="62" applyNumberFormat="1" applyFont="1" applyFill="1" applyBorder="1" applyAlignment="1">
      <alignment horizontal="center" vertical="top" wrapText="1"/>
      <protection/>
    </xf>
    <xf numFmtId="0" fontId="3" fillId="0" borderId="21" xfId="63" applyNumberFormat="1" applyFont="1" applyFill="1" applyBorder="1" applyAlignment="1">
      <alignment vertical="top"/>
      <protection/>
    </xf>
    <xf numFmtId="0" fontId="75" fillId="0" borderId="10" xfId="62" applyNumberFormat="1" applyFont="1" applyFill="1" applyBorder="1" applyAlignment="1" applyProtection="1">
      <alignment vertical="top"/>
      <protection/>
    </xf>
    <xf numFmtId="0" fontId="17" fillId="0" borderId="10" xfId="63" applyNumberFormat="1" applyFont="1" applyFill="1" applyBorder="1" applyAlignment="1">
      <alignment horizontal="center" vertical="top" wrapText="1"/>
      <protection/>
    </xf>
    <xf numFmtId="0" fontId="0" fillId="0" borderId="10" xfId="62" applyNumberFormat="1" applyFont="1" applyFill="1" applyBorder="1">
      <alignment/>
      <protection/>
    </xf>
    <xf numFmtId="0" fontId="73" fillId="0" borderId="0" xfId="62" applyNumberFormat="1" applyFont="1" applyFill="1" applyBorder="1" applyAlignment="1" applyProtection="1">
      <alignment horizontal="center" wrapText="1"/>
      <protection locked="0"/>
    </xf>
    <xf numFmtId="0" fontId="0" fillId="0" borderId="0" xfId="62" applyNumberFormat="1" applyFill="1" applyBorder="1">
      <alignment/>
      <protection/>
    </xf>
    <xf numFmtId="0" fontId="2" fillId="0" borderId="13" xfId="62" applyNumberFormat="1" applyFont="1" applyFill="1" applyBorder="1" applyAlignment="1" applyProtection="1">
      <alignment horizontal="center" vertical="top" wrapText="1"/>
      <protection hidden="1"/>
    </xf>
    <xf numFmtId="0" fontId="14" fillId="0" borderId="13" xfId="63" applyNumberFormat="1" applyFont="1" applyFill="1" applyBorder="1" applyAlignment="1" applyProtection="1">
      <alignment vertical="center" wrapText="1"/>
      <protection hidden="1"/>
    </xf>
    <xf numFmtId="0" fontId="6" fillId="0" borderId="13" xfId="63" applyNumberFormat="1" applyFont="1" applyFill="1" applyBorder="1" applyAlignment="1" applyProtection="1">
      <alignment horizontal="center" vertical="top" wrapText="1"/>
      <protection hidden="1"/>
    </xf>
    <xf numFmtId="0" fontId="3" fillId="0" borderId="12" xfId="62" applyNumberFormat="1" applyFont="1" applyFill="1" applyBorder="1" applyAlignment="1">
      <alignment horizontal="center" vertical="top" wrapText="1"/>
      <protection/>
    </xf>
    <xf numFmtId="0" fontId="2" fillId="0" borderId="11" xfId="62" applyNumberFormat="1" applyFont="1" applyFill="1" applyBorder="1" applyAlignment="1" applyProtection="1">
      <alignment horizontal="center" vertical="top" wrapText="1"/>
      <protection hidden="1"/>
    </xf>
    <xf numFmtId="0" fontId="2" fillId="0" borderId="21" xfId="63" applyNumberFormat="1" applyFont="1" applyFill="1" applyBorder="1" applyAlignment="1">
      <alignment horizontal="left" vertical="top"/>
      <protection/>
    </xf>
    <xf numFmtId="0" fontId="3" fillId="0" borderId="22" xfId="63" applyNumberFormat="1" applyFont="1" applyFill="1" applyBorder="1" applyAlignment="1" applyProtection="1">
      <alignment vertical="top"/>
      <protection hidden="1"/>
    </xf>
    <xf numFmtId="0" fontId="84" fillId="0" borderId="0" xfId="0" applyFont="1" applyAlignment="1">
      <alignment vertical="center"/>
    </xf>
    <xf numFmtId="0" fontId="85" fillId="0" borderId="0" xfId="0" applyFont="1" applyAlignment="1">
      <alignment horizontal="justify" vertical="center"/>
    </xf>
    <xf numFmtId="0" fontId="2" fillId="0" borderId="22" xfId="63" applyNumberFormat="1" applyFont="1" applyFill="1" applyBorder="1" applyAlignment="1">
      <alignment horizontal="left" vertical="top"/>
      <protection/>
    </xf>
    <xf numFmtId="0" fontId="51" fillId="0" borderId="13" xfId="63" applyNumberFormat="1" applyFont="1" applyFill="1" applyBorder="1" applyAlignment="1">
      <alignment horizontal="center" vertical="top"/>
      <protection/>
    </xf>
    <xf numFmtId="0" fontId="86" fillId="0" borderId="13" xfId="0" applyFont="1" applyBorder="1" applyAlignment="1">
      <alignment horizontal="justify" vertical="center" wrapText="1"/>
    </xf>
    <xf numFmtId="0" fontId="87" fillId="0" borderId="13" xfId="0" applyFont="1" applyFill="1" applyBorder="1" applyAlignment="1" applyProtection="1">
      <alignment horizontal="center" vertical="center" wrapText="1"/>
      <protection hidden="1"/>
    </xf>
    <xf numFmtId="0" fontId="88" fillId="0" borderId="13" xfId="0" applyFont="1" applyBorder="1" applyAlignment="1">
      <alignment horizontal="center" vertical="center" wrapText="1"/>
    </xf>
    <xf numFmtId="0" fontId="89" fillId="0" borderId="13" xfId="0" applyFont="1" applyBorder="1" applyAlignment="1" applyProtection="1">
      <alignment horizontal="center" vertical="center" wrapText="1"/>
      <protection hidden="1"/>
    </xf>
    <xf numFmtId="2" fontId="18" fillId="0" borderId="18" xfId="63" applyNumberFormat="1" applyFont="1" applyFill="1" applyBorder="1" applyAlignment="1" applyProtection="1">
      <alignment vertical="top"/>
      <protection hidden="1"/>
    </xf>
    <xf numFmtId="0" fontId="19" fillId="0" borderId="13" xfId="62" applyNumberFormat="1" applyFont="1" applyFill="1" applyBorder="1" applyAlignment="1" applyProtection="1">
      <alignment horizontal="right" vertical="top"/>
      <protection hidden="1"/>
    </xf>
    <xf numFmtId="0" fontId="18" fillId="0" borderId="13" xfId="63" applyNumberFormat="1" applyFont="1" applyFill="1" applyBorder="1" applyAlignment="1" applyProtection="1">
      <alignment vertical="top"/>
      <protection hidden="1"/>
    </xf>
    <xf numFmtId="0" fontId="18" fillId="0" borderId="13" xfId="62" applyNumberFormat="1" applyFont="1" applyFill="1" applyBorder="1" applyAlignment="1" applyProtection="1">
      <alignment vertical="top"/>
      <protection hidden="1"/>
    </xf>
    <xf numFmtId="0" fontId="19" fillId="0" borderId="13" xfId="62" applyNumberFormat="1" applyFont="1" applyFill="1" applyBorder="1" applyAlignment="1" applyProtection="1">
      <alignment horizontal="left" vertical="top"/>
      <protection hidden="1"/>
    </xf>
    <xf numFmtId="2" fontId="19" fillId="34" borderId="13" xfId="62" applyNumberFormat="1" applyFont="1" applyFill="1" applyBorder="1" applyAlignment="1" applyProtection="1">
      <alignment horizontal="right" vertical="top"/>
      <protection hidden="1"/>
    </xf>
    <xf numFmtId="2" fontId="19" fillId="0" borderId="20" xfId="63" applyNumberFormat="1" applyFont="1" applyFill="1" applyBorder="1" applyAlignment="1" applyProtection="1">
      <alignment horizontal="right" vertical="top"/>
      <protection hidden="1"/>
    </xf>
    <xf numFmtId="0" fontId="18" fillId="0" borderId="13" xfId="63" applyNumberFormat="1" applyFont="1" applyFill="1" applyBorder="1" applyAlignment="1" applyProtection="1">
      <alignment vertical="top" wrapText="1"/>
      <protection hidden="1"/>
    </xf>
    <xf numFmtId="0" fontId="88" fillId="0" borderId="13" xfId="0" applyFont="1" applyBorder="1" applyAlignment="1" applyProtection="1">
      <alignment horizontal="center" vertical="center" wrapText="1"/>
      <protection hidden="1"/>
    </xf>
    <xf numFmtId="0" fontId="2" fillId="0" borderId="10" xfId="62" applyNumberFormat="1" applyFont="1" applyFill="1" applyBorder="1" applyAlignment="1">
      <alignment horizontal="center" vertical="center" wrapText="1"/>
      <protection/>
    </xf>
    <xf numFmtId="0" fontId="2" fillId="0" borderId="18" xfId="62" applyNumberFormat="1" applyFont="1" applyFill="1" applyBorder="1" applyAlignment="1">
      <alignment horizontal="center" vertical="center" wrapText="1"/>
      <protection/>
    </xf>
    <xf numFmtId="0" fontId="2" fillId="33" borderId="10" xfId="63" applyNumberFormat="1" applyFont="1" applyFill="1" applyBorder="1" applyAlignment="1" applyProtection="1">
      <alignment horizontal="center" vertical="top"/>
      <protection locked="0"/>
    </xf>
    <xf numFmtId="0" fontId="2" fillId="33" borderId="15" xfId="63" applyNumberFormat="1" applyFont="1" applyFill="1" applyBorder="1" applyAlignment="1" applyProtection="1">
      <alignment horizontal="center" vertical="top"/>
      <protection locked="0"/>
    </xf>
    <xf numFmtId="0" fontId="2" fillId="33" borderId="18" xfId="63" applyNumberFormat="1" applyFont="1" applyFill="1" applyBorder="1" applyAlignment="1" applyProtection="1">
      <alignment horizontal="center" vertical="top"/>
      <protection locked="0"/>
    </xf>
    <xf numFmtId="0" fontId="10" fillId="0" borderId="0" xfId="0" applyFont="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xfId="60"/>
    <cellStyle name="Normal 11 3" xfId="61"/>
    <cellStyle name="Normal 2" xfId="62"/>
    <cellStyle name="Normal 3" xfId="63"/>
    <cellStyle name="Normal 4" xfId="64"/>
    <cellStyle name="Normal 7" xfId="65"/>
    <cellStyle name="Normal 9"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1981200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Desktop\Tender%20Uploading\Chandra%20Sir\ct%20SCAN\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5"/>
  <sheetViews>
    <sheetView showGridLines="0" zoomScale="89" zoomScaleNormal="89" zoomScalePageLayoutView="0" workbookViewId="0" topLeftCell="A1">
      <selection activeCell="M25" sqref="M25"/>
    </sheetView>
  </sheetViews>
  <sheetFormatPr defaultColWidth="9.140625" defaultRowHeight="15"/>
  <cols>
    <col min="1" max="1" width="16.57421875" style="36" customWidth="1"/>
    <col min="2" max="2" width="184.57421875" style="36" customWidth="1"/>
    <col min="3" max="3" width="9.28125" style="78" hidden="1" customWidth="1"/>
    <col min="4" max="4" width="14.57421875" style="80" customWidth="1"/>
    <col min="5" max="5" width="11.28125" style="36" customWidth="1"/>
    <col min="6" max="6" width="6.421875" style="36" customWidth="1"/>
    <col min="7" max="7" width="14.140625" style="36" hidden="1" customWidth="1"/>
    <col min="8" max="9" width="12.140625" style="36" hidden="1" customWidth="1"/>
    <col min="10" max="10" width="9.00390625" style="36" hidden="1" customWidth="1"/>
    <col min="11" max="11" width="19.57421875" style="36" hidden="1" customWidth="1"/>
    <col min="12" max="12" width="14.28125" style="36" hidden="1" customWidth="1"/>
    <col min="13" max="13" width="19.00390625" style="36" customWidth="1"/>
    <col min="14" max="14" width="15.28125" style="37" hidden="1" customWidth="1"/>
    <col min="15" max="15" width="14.28125" style="36" hidden="1" customWidth="1"/>
    <col min="16" max="16" width="17.28125" style="36" hidden="1" customWidth="1"/>
    <col min="17" max="17" width="18.421875" style="36" hidden="1" customWidth="1"/>
    <col min="18" max="18" width="17.421875" style="36" hidden="1" customWidth="1"/>
    <col min="19" max="19" width="14.7109375" style="36" hidden="1" customWidth="1"/>
    <col min="20" max="20" width="14.8515625" style="36" hidden="1" customWidth="1"/>
    <col min="21" max="21" width="16.421875" style="36" hidden="1" customWidth="1"/>
    <col min="22" max="22" width="13.00390625" style="36" hidden="1" customWidth="1"/>
    <col min="23" max="51" width="9.140625" style="36" hidden="1" customWidth="1"/>
    <col min="52" max="52" width="10.28125" style="36" hidden="1" customWidth="1"/>
    <col min="53" max="53" width="21.421875" style="36" customWidth="1"/>
    <col min="54" max="54" width="12.28125" style="36" hidden="1" customWidth="1"/>
    <col min="55" max="55" width="43.57421875" style="36" customWidth="1"/>
    <col min="56" max="238" width="9.140625" style="36" customWidth="1"/>
    <col min="239" max="243" width="9.140625" style="38" customWidth="1"/>
    <col min="244" max="16384" width="9.140625" style="36" customWidth="1"/>
  </cols>
  <sheetData>
    <row r="1" spans="1:243" s="1" customFormat="1" ht="25.5" customHeight="1">
      <c r="A1" s="47"/>
      <c r="B1" s="47" t="str">
        <f>B2&amp;" BoQ"</f>
        <v>Item Rate BoQ</v>
      </c>
      <c r="C1" s="54"/>
      <c r="D1" s="47"/>
      <c r="E1" s="47"/>
      <c r="F1" s="47"/>
      <c r="G1" s="47"/>
      <c r="H1" s="47"/>
      <c r="I1" s="47"/>
      <c r="J1" s="47"/>
      <c r="K1" s="47"/>
      <c r="L1" s="47"/>
      <c r="O1" s="2"/>
      <c r="P1" s="2"/>
      <c r="Q1" s="3"/>
      <c r="IE1" s="3"/>
      <c r="IF1" s="3"/>
      <c r="IG1" s="3"/>
      <c r="IH1" s="3"/>
      <c r="II1" s="3"/>
    </row>
    <row r="2" spans="1:17" s="1" customFormat="1" ht="25.5" customHeight="1" hidden="1">
      <c r="A2" s="4" t="s">
        <v>3</v>
      </c>
      <c r="B2" s="4" t="s">
        <v>4</v>
      </c>
      <c r="C2" s="55"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48" t="s">
        <v>47</v>
      </c>
      <c r="B4" s="48" t="s">
        <v>56</v>
      </c>
      <c r="C4" s="57"/>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IE4" s="7"/>
      <c r="IF4" s="7"/>
      <c r="IG4" s="7"/>
      <c r="IH4" s="7"/>
      <c r="II4" s="7"/>
    </row>
    <row r="5" spans="1:243" s="6" customFormat="1" ht="30.75" customHeight="1">
      <c r="A5" s="48" t="s">
        <v>46</v>
      </c>
      <c r="B5" s="88" t="s">
        <v>83</v>
      </c>
      <c r="C5" s="57"/>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IE5" s="7"/>
      <c r="IF5" s="7"/>
      <c r="IG5" s="7"/>
      <c r="IH5" s="7"/>
      <c r="II5" s="7"/>
    </row>
    <row r="6" spans="1:243" s="6" customFormat="1" ht="30.75" customHeight="1">
      <c r="A6" s="48" t="s">
        <v>48</v>
      </c>
      <c r="B6" s="89" t="s">
        <v>60</v>
      </c>
      <c r="C6" s="57"/>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IE6" s="7"/>
      <c r="IF6" s="7"/>
      <c r="IG6" s="7"/>
      <c r="IH6" s="7"/>
      <c r="II6" s="7"/>
    </row>
    <row r="7" spans="1:243" s="6" customFormat="1" ht="29.25" customHeight="1" hidden="1">
      <c r="A7" s="49" t="s">
        <v>10</v>
      </c>
      <c r="B7" s="49"/>
      <c r="C7" s="72"/>
      <c r="D7" s="7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IE7" s="7"/>
      <c r="IF7" s="7"/>
      <c r="IG7" s="7"/>
      <c r="IH7" s="7"/>
      <c r="II7" s="7"/>
    </row>
    <row r="8" spans="1:243" s="9" customFormat="1" ht="61.5" customHeight="1">
      <c r="A8" s="8" t="s">
        <v>51</v>
      </c>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9"/>
      <c r="IE8" s="10"/>
      <c r="IF8" s="10"/>
      <c r="IG8" s="10"/>
      <c r="IH8" s="10"/>
      <c r="II8" s="10"/>
    </row>
    <row r="9" spans="1:243" s="11" customFormat="1" ht="61.5" customHeight="1">
      <c r="A9" s="105" t="s">
        <v>11</v>
      </c>
      <c r="B9" s="106"/>
      <c r="C9" s="73"/>
      <c r="D9" s="52"/>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4"/>
      <c r="IE9" s="12"/>
      <c r="IF9" s="12"/>
      <c r="IG9" s="12"/>
      <c r="IH9" s="12"/>
      <c r="II9" s="12"/>
    </row>
    <row r="10" spans="1:243" s="14" customFormat="1" ht="18.75" customHeight="1">
      <c r="A10" s="13" t="s">
        <v>12</v>
      </c>
      <c r="B10" s="50" t="s">
        <v>13</v>
      </c>
      <c r="C10" s="74" t="s">
        <v>55</v>
      </c>
      <c r="D10" s="81" t="s">
        <v>12</v>
      </c>
      <c r="E10" s="51"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50" t="s">
        <v>18</v>
      </c>
      <c r="C11" s="74" t="s">
        <v>1</v>
      </c>
      <c r="D11" s="81" t="s">
        <v>19</v>
      </c>
      <c r="E11" s="51"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3">
        <v>1</v>
      </c>
      <c r="B12" s="50">
        <v>2</v>
      </c>
      <c r="C12" s="84">
        <v>3</v>
      </c>
      <c r="D12" s="85">
        <v>4</v>
      </c>
      <c r="E12" s="51">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0" customFormat="1" ht="31.5">
      <c r="A13" s="91">
        <v>1</v>
      </c>
      <c r="B13" s="92" t="s">
        <v>61</v>
      </c>
      <c r="C13" s="93" t="s">
        <v>35</v>
      </c>
      <c r="D13" s="95"/>
      <c r="E13" s="95"/>
      <c r="F13" s="96"/>
      <c r="G13" s="97"/>
      <c r="H13" s="97"/>
      <c r="I13" s="98"/>
      <c r="J13" s="99"/>
      <c r="K13" s="100"/>
      <c r="L13" s="100"/>
      <c r="M13" s="101"/>
      <c r="N13" s="65"/>
      <c r="O13" s="65"/>
      <c r="P13" s="66"/>
      <c r="Q13" s="65"/>
      <c r="R13" s="65"/>
      <c r="S13" s="67"/>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102"/>
      <c r="BB13" s="69"/>
      <c r="BC13" s="103"/>
      <c r="IE13" s="21">
        <v>1.01</v>
      </c>
      <c r="IF13" s="21" t="s">
        <v>38</v>
      </c>
      <c r="IG13" s="21" t="s">
        <v>35</v>
      </c>
      <c r="IH13" s="21">
        <v>123.223</v>
      </c>
      <c r="II13" s="21" t="s">
        <v>36</v>
      </c>
    </row>
    <row r="14" spans="1:243" s="20" customFormat="1" ht="15.75">
      <c r="A14" s="91">
        <v>2</v>
      </c>
      <c r="B14" s="92" t="s">
        <v>62</v>
      </c>
      <c r="C14" s="93" t="s">
        <v>40</v>
      </c>
      <c r="D14" s="94">
        <v>90</v>
      </c>
      <c r="E14" s="94" t="s">
        <v>80</v>
      </c>
      <c r="F14" s="70"/>
      <c r="G14" s="63"/>
      <c r="H14" s="63"/>
      <c r="I14" s="58" t="s">
        <v>37</v>
      </c>
      <c r="J14" s="60">
        <f>IF(I14="Less(-)",-1,1)</f>
        <v>1</v>
      </c>
      <c r="K14" s="61" t="s">
        <v>45</v>
      </c>
      <c r="L14" s="61" t="s">
        <v>7</v>
      </c>
      <c r="M14" s="64"/>
      <c r="N14" s="65"/>
      <c r="O14" s="65"/>
      <c r="P14" s="66"/>
      <c r="Q14" s="65"/>
      <c r="R14" s="65"/>
      <c r="S14" s="67"/>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9">
        <f>total_amount_ba($B$2,$D$2,D14,F14,J14,K14,M14)</f>
        <v>0</v>
      </c>
      <c r="BB14" s="69">
        <f>BA14+SUM(N14:AZ14)</f>
        <v>0</v>
      </c>
      <c r="BC14" s="62" t="str">
        <f>SpellNumber(L14,BB14)</f>
        <v>INR Zero Only</v>
      </c>
      <c r="IE14" s="21">
        <v>1.02</v>
      </c>
      <c r="IF14" s="21" t="s">
        <v>39</v>
      </c>
      <c r="IG14" s="21" t="s">
        <v>40</v>
      </c>
      <c r="IH14" s="21">
        <v>213</v>
      </c>
      <c r="II14" s="21" t="s">
        <v>36</v>
      </c>
    </row>
    <row r="15" spans="1:243" s="20" customFormat="1" ht="15.75">
      <c r="A15" s="91">
        <v>3</v>
      </c>
      <c r="B15" s="92" t="s">
        <v>63</v>
      </c>
      <c r="C15" s="93" t="s">
        <v>41</v>
      </c>
      <c r="D15" s="94">
        <v>120</v>
      </c>
      <c r="E15" s="94" t="s">
        <v>80</v>
      </c>
      <c r="F15" s="70"/>
      <c r="G15" s="63"/>
      <c r="H15" s="63"/>
      <c r="I15" s="58" t="s">
        <v>37</v>
      </c>
      <c r="J15" s="60">
        <f>IF(I15="Less(-)",-1,1)</f>
        <v>1</v>
      </c>
      <c r="K15" s="61" t="s">
        <v>45</v>
      </c>
      <c r="L15" s="61" t="s">
        <v>7</v>
      </c>
      <c r="M15" s="64"/>
      <c r="N15" s="65"/>
      <c r="O15" s="65"/>
      <c r="P15" s="66"/>
      <c r="Q15" s="65"/>
      <c r="R15" s="65"/>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9">
        <f>total_amount_ba($B$2,$D$2,D15,F15,J15,K15,M15)</f>
        <v>0</v>
      </c>
      <c r="BB15" s="69">
        <f>BA15+SUM(N15:AZ15)</f>
        <v>0</v>
      </c>
      <c r="BC15" s="62" t="str">
        <f>SpellNumber(L15,BB15)</f>
        <v>INR Zero Only</v>
      </c>
      <c r="IE15" s="21">
        <v>2</v>
      </c>
      <c r="IF15" s="21" t="s">
        <v>34</v>
      </c>
      <c r="IG15" s="21" t="s">
        <v>41</v>
      </c>
      <c r="IH15" s="21">
        <v>10</v>
      </c>
      <c r="II15" s="21" t="s">
        <v>36</v>
      </c>
    </row>
    <row r="16" spans="1:243" s="20" customFormat="1" ht="15.75">
      <c r="A16" s="91">
        <v>4</v>
      </c>
      <c r="B16" s="92" t="s">
        <v>64</v>
      </c>
      <c r="C16" s="93" t="s">
        <v>57</v>
      </c>
      <c r="D16" s="94">
        <v>40</v>
      </c>
      <c r="E16" s="94" t="s">
        <v>80</v>
      </c>
      <c r="F16" s="70"/>
      <c r="G16" s="63"/>
      <c r="H16" s="63"/>
      <c r="I16" s="58" t="s">
        <v>37</v>
      </c>
      <c r="J16" s="60">
        <f>IF(I16="Less(-)",-1,1)</f>
        <v>1</v>
      </c>
      <c r="K16" s="61" t="s">
        <v>45</v>
      </c>
      <c r="L16" s="61" t="s">
        <v>7</v>
      </c>
      <c r="M16" s="64"/>
      <c r="N16" s="65"/>
      <c r="O16" s="65"/>
      <c r="P16" s="66"/>
      <c r="Q16" s="65"/>
      <c r="R16" s="65"/>
      <c r="S16" s="67"/>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9">
        <f>total_amount_ba($B$2,$D$2,D16,F16,J16,K16,M16)</f>
        <v>0</v>
      </c>
      <c r="BB16" s="69">
        <f>BA16+SUM(N16:AZ16)</f>
        <v>0</v>
      </c>
      <c r="BC16" s="62" t="str">
        <f>SpellNumber(L16,BB16)</f>
        <v>INR Zero Only</v>
      </c>
      <c r="IE16" s="21">
        <v>1.02</v>
      </c>
      <c r="IF16" s="21" t="s">
        <v>39</v>
      </c>
      <c r="IG16" s="21" t="s">
        <v>40</v>
      </c>
      <c r="IH16" s="21">
        <v>213</v>
      </c>
      <c r="II16" s="21" t="s">
        <v>36</v>
      </c>
    </row>
    <row r="17" spans="1:243" s="20" customFormat="1" ht="15.75">
      <c r="A17" s="91">
        <v>5</v>
      </c>
      <c r="B17" s="92" t="s">
        <v>65</v>
      </c>
      <c r="C17" s="93" t="s">
        <v>58</v>
      </c>
      <c r="D17" s="95"/>
      <c r="E17" s="95"/>
      <c r="F17" s="96"/>
      <c r="G17" s="97"/>
      <c r="H17" s="97"/>
      <c r="I17" s="98"/>
      <c r="J17" s="99"/>
      <c r="K17" s="100"/>
      <c r="L17" s="100"/>
      <c r="M17" s="101"/>
      <c r="N17" s="65"/>
      <c r="O17" s="65"/>
      <c r="P17" s="66"/>
      <c r="Q17" s="65"/>
      <c r="R17" s="65"/>
      <c r="S17" s="67"/>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102"/>
      <c r="BB17" s="69">
        <f>BA17+SUM(N17:AZ17)</f>
        <v>0</v>
      </c>
      <c r="BC17" s="103"/>
      <c r="IE17" s="21">
        <v>1.02</v>
      </c>
      <c r="IF17" s="21" t="s">
        <v>39</v>
      </c>
      <c r="IG17" s="21" t="s">
        <v>40</v>
      </c>
      <c r="IH17" s="21">
        <v>213</v>
      </c>
      <c r="II17" s="21" t="s">
        <v>36</v>
      </c>
    </row>
    <row r="18" spans="1:243" s="20" customFormat="1" ht="15.75">
      <c r="A18" s="91">
        <v>6</v>
      </c>
      <c r="B18" s="92" t="s">
        <v>66</v>
      </c>
      <c r="C18" s="93" t="s">
        <v>59</v>
      </c>
      <c r="D18" s="94">
        <v>210</v>
      </c>
      <c r="E18" s="94" t="s">
        <v>80</v>
      </c>
      <c r="F18" s="70"/>
      <c r="G18" s="63"/>
      <c r="H18" s="63"/>
      <c r="I18" s="58" t="s">
        <v>37</v>
      </c>
      <c r="J18" s="60">
        <f>IF(I18="Less(-)",-1,1)</f>
        <v>1</v>
      </c>
      <c r="K18" s="61" t="s">
        <v>45</v>
      </c>
      <c r="L18" s="61" t="s">
        <v>7</v>
      </c>
      <c r="M18" s="64"/>
      <c r="N18" s="65"/>
      <c r="O18" s="65"/>
      <c r="P18" s="66"/>
      <c r="Q18" s="65"/>
      <c r="R18" s="65"/>
      <c r="S18" s="67"/>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9">
        <f>total_amount_ba($B$2,$D$2,D18,F18,J18,K18,M18)</f>
        <v>0</v>
      </c>
      <c r="BB18" s="69">
        <f>BA18+SUM(N18:AZ18)</f>
        <v>0</v>
      </c>
      <c r="BC18" s="62" t="str">
        <f>SpellNumber(L18,BB18)</f>
        <v>INR Zero Only</v>
      </c>
      <c r="IE18" s="21">
        <v>1.02</v>
      </c>
      <c r="IF18" s="21" t="s">
        <v>39</v>
      </c>
      <c r="IG18" s="21" t="s">
        <v>40</v>
      </c>
      <c r="IH18" s="21">
        <v>213</v>
      </c>
      <c r="II18" s="21" t="s">
        <v>36</v>
      </c>
    </row>
    <row r="19" spans="1:243" s="20" customFormat="1" ht="15.75">
      <c r="A19" s="91">
        <v>7</v>
      </c>
      <c r="B19" s="92" t="s">
        <v>67</v>
      </c>
      <c r="C19" s="93" t="s">
        <v>35</v>
      </c>
      <c r="D19" s="94">
        <v>40</v>
      </c>
      <c r="E19" s="94" t="s">
        <v>80</v>
      </c>
      <c r="F19" s="70"/>
      <c r="G19" s="63"/>
      <c r="H19" s="59"/>
      <c r="I19" s="58" t="s">
        <v>37</v>
      </c>
      <c r="J19" s="60">
        <f>IF(I19="Less(-)",-1,1)</f>
        <v>1</v>
      </c>
      <c r="K19" s="61" t="s">
        <v>45</v>
      </c>
      <c r="L19" s="61" t="s">
        <v>7</v>
      </c>
      <c r="M19" s="64"/>
      <c r="N19" s="65"/>
      <c r="O19" s="65"/>
      <c r="P19" s="66"/>
      <c r="Q19" s="65"/>
      <c r="R19" s="65"/>
      <c r="S19" s="67"/>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9">
        <f>total_amount_ba($B$2,$D$2,D19,F19,J19,K19,M19)</f>
        <v>0</v>
      </c>
      <c r="BB19" s="69">
        <f aca="true" t="shared" si="0" ref="BB19:BB24">BA19+SUM(N19:AZ19)</f>
        <v>0</v>
      </c>
      <c r="BC19" s="62" t="str">
        <f>SpellNumber(L19,BB19)</f>
        <v>INR Zero Only</v>
      </c>
      <c r="IE19" s="21">
        <v>1.01</v>
      </c>
      <c r="IF19" s="21" t="s">
        <v>38</v>
      </c>
      <c r="IG19" s="21" t="s">
        <v>35</v>
      </c>
      <c r="IH19" s="21">
        <v>123.223</v>
      </c>
      <c r="II19" s="21" t="s">
        <v>36</v>
      </c>
    </row>
    <row r="20" spans="1:243" s="20" customFormat="1" ht="47.25">
      <c r="A20" s="91">
        <v>8</v>
      </c>
      <c r="B20" s="92" t="s">
        <v>68</v>
      </c>
      <c r="C20" s="93" t="s">
        <v>40</v>
      </c>
      <c r="D20" s="94">
        <v>200</v>
      </c>
      <c r="E20" s="94" t="s">
        <v>81</v>
      </c>
      <c r="F20" s="70"/>
      <c r="G20" s="63"/>
      <c r="H20" s="63"/>
      <c r="I20" s="58" t="s">
        <v>37</v>
      </c>
      <c r="J20" s="60">
        <f>IF(I20="Less(-)",-1,1)</f>
        <v>1</v>
      </c>
      <c r="K20" s="61" t="s">
        <v>45</v>
      </c>
      <c r="L20" s="61" t="s">
        <v>7</v>
      </c>
      <c r="M20" s="64"/>
      <c r="N20" s="65"/>
      <c r="O20" s="65"/>
      <c r="P20" s="66"/>
      <c r="Q20" s="65"/>
      <c r="R20" s="65"/>
      <c r="S20" s="67"/>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9">
        <f>total_amount_ba($B$2,$D$2,D20,F20,J20,K20,M20)</f>
        <v>0</v>
      </c>
      <c r="BB20" s="69">
        <f t="shared" si="0"/>
        <v>0</v>
      </c>
      <c r="BC20" s="62" t="str">
        <f>SpellNumber(L20,BB20)</f>
        <v>INR Zero Only</v>
      </c>
      <c r="IE20" s="21">
        <v>1.02</v>
      </c>
      <c r="IF20" s="21" t="s">
        <v>39</v>
      </c>
      <c r="IG20" s="21" t="s">
        <v>40</v>
      </c>
      <c r="IH20" s="21">
        <v>213</v>
      </c>
      <c r="II20" s="21" t="s">
        <v>36</v>
      </c>
    </row>
    <row r="21" spans="1:243" s="20" customFormat="1" ht="31.5">
      <c r="A21" s="91">
        <v>9</v>
      </c>
      <c r="B21" s="92" t="s">
        <v>69</v>
      </c>
      <c r="C21" s="93" t="s">
        <v>41</v>
      </c>
      <c r="D21" s="94">
        <v>35</v>
      </c>
      <c r="E21" s="94" t="s">
        <v>82</v>
      </c>
      <c r="F21" s="70"/>
      <c r="G21" s="63"/>
      <c r="H21" s="63"/>
      <c r="I21" s="58" t="s">
        <v>37</v>
      </c>
      <c r="J21" s="60">
        <f>IF(I21="Less(-)",-1,1)</f>
        <v>1</v>
      </c>
      <c r="K21" s="61" t="s">
        <v>45</v>
      </c>
      <c r="L21" s="61" t="s">
        <v>7</v>
      </c>
      <c r="M21" s="64"/>
      <c r="N21" s="65"/>
      <c r="O21" s="65"/>
      <c r="P21" s="66"/>
      <c r="Q21" s="65"/>
      <c r="R21" s="65"/>
      <c r="S21" s="67"/>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9">
        <f>total_amount_ba($B$2,$D$2,D21,F21,J21,K21,M21)</f>
        <v>0</v>
      </c>
      <c r="BB21" s="69">
        <f t="shared" si="0"/>
        <v>0</v>
      </c>
      <c r="BC21" s="62" t="str">
        <f>SpellNumber(L21,BB21)</f>
        <v>INR Zero Only</v>
      </c>
      <c r="IE21" s="21">
        <v>2</v>
      </c>
      <c r="IF21" s="21" t="s">
        <v>34</v>
      </c>
      <c r="IG21" s="21" t="s">
        <v>41</v>
      </c>
      <c r="IH21" s="21">
        <v>10</v>
      </c>
      <c r="II21" s="21" t="s">
        <v>36</v>
      </c>
    </row>
    <row r="22" spans="1:243" s="20" customFormat="1" ht="15.75">
      <c r="A22" s="91">
        <v>10</v>
      </c>
      <c r="B22" s="92" t="s">
        <v>70</v>
      </c>
      <c r="C22" s="93" t="s">
        <v>57</v>
      </c>
      <c r="D22" s="94">
        <v>35</v>
      </c>
      <c r="E22" s="94" t="s">
        <v>82</v>
      </c>
      <c r="F22" s="70"/>
      <c r="G22" s="63"/>
      <c r="H22" s="63"/>
      <c r="I22" s="58" t="s">
        <v>37</v>
      </c>
      <c r="J22" s="60">
        <f>IF(I22="Less(-)",-1,1)</f>
        <v>1</v>
      </c>
      <c r="K22" s="61" t="s">
        <v>45</v>
      </c>
      <c r="L22" s="61" t="s">
        <v>7</v>
      </c>
      <c r="M22" s="64"/>
      <c r="N22" s="65"/>
      <c r="O22" s="65"/>
      <c r="P22" s="66"/>
      <c r="Q22" s="65"/>
      <c r="R22" s="65"/>
      <c r="S22" s="67"/>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9">
        <f>total_amount_ba($B$2,$D$2,D22,F22,J22,K22,M22)</f>
        <v>0</v>
      </c>
      <c r="BB22" s="69">
        <f t="shared" si="0"/>
        <v>0</v>
      </c>
      <c r="BC22" s="62" t="str">
        <f>SpellNumber(L22,BB22)</f>
        <v>INR Zero Only</v>
      </c>
      <c r="IE22" s="21">
        <v>1.02</v>
      </c>
      <c r="IF22" s="21" t="s">
        <v>39</v>
      </c>
      <c r="IG22" s="21" t="s">
        <v>40</v>
      </c>
      <c r="IH22" s="21">
        <v>213</v>
      </c>
      <c r="II22" s="21" t="s">
        <v>36</v>
      </c>
    </row>
    <row r="23" spans="1:243" s="20" customFormat="1" ht="15.75">
      <c r="A23" s="91">
        <v>11</v>
      </c>
      <c r="B23" s="92" t="s">
        <v>71</v>
      </c>
      <c r="C23" s="93" t="s">
        <v>58</v>
      </c>
      <c r="D23" s="94">
        <v>35</v>
      </c>
      <c r="E23" s="94" t="s">
        <v>82</v>
      </c>
      <c r="F23" s="70"/>
      <c r="G23" s="63"/>
      <c r="H23" s="63"/>
      <c r="I23" s="58" t="s">
        <v>37</v>
      </c>
      <c r="J23" s="60">
        <f>IF(I23="Less(-)",-1,1)</f>
        <v>1</v>
      </c>
      <c r="K23" s="61" t="s">
        <v>45</v>
      </c>
      <c r="L23" s="61" t="s">
        <v>7</v>
      </c>
      <c r="M23" s="64"/>
      <c r="N23" s="65"/>
      <c r="O23" s="65"/>
      <c r="P23" s="66"/>
      <c r="Q23" s="65"/>
      <c r="R23" s="65"/>
      <c r="S23" s="67"/>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9">
        <f>total_amount_ba($B$2,$D$2,D23,F23,J23,K23,M23)</f>
        <v>0</v>
      </c>
      <c r="BB23" s="69">
        <f t="shared" si="0"/>
        <v>0</v>
      </c>
      <c r="BC23" s="62" t="str">
        <f>SpellNumber(L23,BB23)</f>
        <v>INR Zero Only</v>
      </c>
      <c r="IE23" s="21">
        <v>1.02</v>
      </c>
      <c r="IF23" s="21" t="s">
        <v>39</v>
      </c>
      <c r="IG23" s="21" t="s">
        <v>40</v>
      </c>
      <c r="IH23" s="21">
        <v>213</v>
      </c>
      <c r="II23" s="21" t="s">
        <v>36</v>
      </c>
    </row>
    <row r="24" spans="1:243" s="20" customFormat="1" ht="15.75">
      <c r="A24" s="91">
        <v>12</v>
      </c>
      <c r="B24" s="92" t="s">
        <v>72</v>
      </c>
      <c r="C24" s="93" t="s">
        <v>59</v>
      </c>
      <c r="D24" s="104"/>
      <c r="E24" s="104"/>
      <c r="F24" s="96"/>
      <c r="G24" s="97"/>
      <c r="H24" s="97"/>
      <c r="I24" s="98"/>
      <c r="J24" s="99"/>
      <c r="K24" s="100"/>
      <c r="L24" s="100"/>
      <c r="M24" s="101"/>
      <c r="N24" s="65"/>
      <c r="O24" s="65"/>
      <c r="P24" s="66"/>
      <c r="Q24" s="65"/>
      <c r="R24" s="65"/>
      <c r="S24" s="67"/>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102"/>
      <c r="BB24" s="69">
        <f t="shared" si="0"/>
        <v>0</v>
      </c>
      <c r="BC24" s="103"/>
      <c r="IE24" s="21">
        <v>1.02</v>
      </c>
      <c r="IF24" s="21" t="s">
        <v>39</v>
      </c>
      <c r="IG24" s="21" t="s">
        <v>40</v>
      </c>
      <c r="IH24" s="21">
        <v>213</v>
      </c>
      <c r="II24" s="21" t="s">
        <v>36</v>
      </c>
    </row>
    <row r="25" spans="1:243" s="20" customFormat="1" ht="15.75">
      <c r="A25" s="91">
        <v>13</v>
      </c>
      <c r="B25" s="92" t="s">
        <v>73</v>
      </c>
      <c r="C25" s="93" t="s">
        <v>35</v>
      </c>
      <c r="D25" s="94">
        <v>3</v>
      </c>
      <c r="E25" s="94" t="s">
        <v>82</v>
      </c>
      <c r="F25" s="70"/>
      <c r="G25" s="63"/>
      <c r="H25" s="59"/>
      <c r="I25" s="58" t="s">
        <v>37</v>
      </c>
      <c r="J25" s="60">
        <f aca="true" t="shared" si="1" ref="J25:J31">IF(I25="Less(-)",-1,1)</f>
        <v>1</v>
      </c>
      <c r="K25" s="61" t="s">
        <v>45</v>
      </c>
      <c r="L25" s="61" t="s">
        <v>7</v>
      </c>
      <c r="M25" s="64"/>
      <c r="N25" s="65"/>
      <c r="O25" s="65"/>
      <c r="P25" s="66"/>
      <c r="Q25" s="65"/>
      <c r="R25" s="65"/>
      <c r="S25" s="67"/>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9">
        <f aca="true" t="shared" si="2" ref="BA25:BA30">total_amount_ba($B$2,$D$2,D25,F25,J25,K25,M25)</f>
        <v>0</v>
      </c>
      <c r="BB25" s="69">
        <f aca="true" t="shared" si="3" ref="BB25:BB30">BA25+SUM(N25:AZ25)</f>
        <v>0</v>
      </c>
      <c r="BC25" s="62" t="str">
        <f aca="true" t="shared" si="4" ref="BC25:BC30">SpellNumber(L25,BB25)</f>
        <v>INR Zero Only</v>
      </c>
      <c r="IE25" s="21">
        <v>1.01</v>
      </c>
      <c r="IF25" s="21" t="s">
        <v>38</v>
      </c>
      <c r="IG25" s="21" t="s">
        <v>35</v>
      </c>
      <c r="IH25" s="21">
        <v>123.223</v>
      </c>
      <c r="II25" s="21" t="s">
        <v>36</v>
      </c>
    </row>
    <row r="26" spans="1:243" s="20" customFormat="1" ht="31.5">
      <c r="A26" s="91">
        <v>14</v>
      </c>
      <c r="B26" s="92" t="s">
        <v>74</v>
      </c>
      <c r="C26" s="93" t="s">
        <v>40</v>
      </c>
      <c r="D26" s="94">
        <v>1</v>
      </c>
      <c r="E26" s="94" t="s">
        <v>82</v>
      </c>
      <c r="F26" s="70"/>
      <c r="G26" s="63"/>
      <c r="H26" s="63"/>
      <c r="I26" s="58" t="s">
        <v>37</v>
      </c>
      <c r="J26" s="60">
        <f t="shared" si="1"/>
        <v>1</v>
      </c>
      <c r="K26" s="61" t="s">
        <v>45</v>
      </c>
      <c r="L26" s="61" t="s">
        <v>7</v>
      </c>
      <c r="M26" s="64"/>
      <c r="N26" s="65"/>
      <c r="O26" s="65"/>
      <c r="P26" s="66"/>
      <c r="Q26" s="65"/>
      <c r="R26" s="65"/>
      <c r="S26" s="67"/>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9">
        <f t="shared" si="2"/>
        <v>0</v>
      </c>
      <c r="BB26" s="69">
        <f t="shared" si="3"/>
        <v>0</v>
      </c>
      <c r="BC26" s="62" t="str">
        <f t="shared" si="4"/>
        <v>INR Zero Only</v>
      </c>
      <c r="IE26" s="21">
        <v>1.02</v>
      </c>
      <c r="IF26" s="21" t="s">
        <v>39</v>
      </c>
      <c r="IG26" s="21" t="s">
        <v>40</v>
      </c>
      <c r="IH26" s="21">
        <v>213</v>
      </c>
      <c r="II26" s="21" t="s">
        <v>36</v>
      </c>
    </row>
    <row r="27" spans="1:243" s="20" customFormat="1" ht="15.75">
      <c r="A27" s="91">
        <v>15</v>
      </c>
      <c r="B27" s="92" t="s">
        <v>75</v>
      </c>
      <c r="C27" s="93" t="s">
        <v>41</v>
      </c>
      <c r="D27" s="94">
        <v>2</v>
      </c>
      <c r="E27" s="94" t="s">
        <v>82</v>
      </c>
      <c r="F27" s="70"/>
      <c r="G27" s="63"/>
      <c r="H27" s="63"/>
      <c r="I27" s="58" t="s">
        <v>37</v>
      </c>
      <c r="J27" s="60">
        <f t="shared" si="1"/>
        <v>1</v>
      </c>
      <c r="K27" s="61" t="s">
        <v>45</v>
      </c>
      <c r="L27" s="61" t="s">
        <v>7</v>
      </c>
      <c r="M27" s="64"/>
      <c r="N27" s="65"/>
      <c r="O27" s="65"/>
      <c r="P27" s="66"/>
      <c r="Q27" s="65"/>
      <c r="R27" s="65"/>
      <c r="S27" s="67"/>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9">
        <f t="shared" si="2"/>
        <v>0</v>
      </c>
      <c r="BB27" s="69">
        <f t="shared" si="3"/>
        <v>0</v>
      </c>
      <c r="BC27" s="62" t="str">
        <f t="shared" si="4"/>
        <v>INR Zero Only</v>
      </c>
      <c r="IE27" s="21">
        <v>2</v>
      </c>
      <c r="IF27" s="21" t="s">
        <v>34</v>
      </c>
      <c r="IG27" s="21" t="s">
        <v>41</v>
      </c>
      <c r="IH27" s="21">
        <v>10</v>
      </c>
      <c r="II27" s="21" t="s">
        <v>36</v>
      </c>
    </row>
    <row r="28" spans="1:243" s="20" customFormat="1" ht="31.5">
      <c r="A28" s="91">
        <v>16</v>
      </c>
      <c r="B28" s="92" t="s">
        <v>76</v>
      </c>
      <c r="C28" s="93" t="s">
        <v>57</v>
      </c>
      <c r="D28" s="94">
        <v>1</v>
      </c>
      <c r="E28" s="94" t="s">
        <v>82</v>
      </c>
      <c r="F28" s="70"/>
      <c r="G28" s="63"/>
      <c r="H28" s="63"/>
      <c r="I28" s="58" t="s">
        <v>37</v>
      </c>
      <c r="J28" s="60">
        <f t="shared" si="1"/>
        <v>1</v>
      </c>
      <c r="K28" s="61" t="s">
        <v>45</v>
      </c>
      <c r="L28" s="61" t="s">
        <v>7</v>
      </c>
      <c r="M28" s="64"/>
      <c r="N28" s="65"/>
      <c r="O28" s="65"/>
      <c r="P28" s="66"/>
      <c r="Q28" s="65"/>
      <c r="R28" s="65"/>
      <c r="S28" s="67"/>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9">
        <f t="shared" si="2"/>
        <v>0</v>
      </c>
      <c r="BB28" s="69">
        <f t="shared" si="3"/>
        <v>0</v>
      </c>
      <c r="BC28" s="62" t="str">
        <f t="shared" si="4"/>
        <v>INR Zero Only</v>
      </c>
      <c r="IE28" s="21">
        <v>1.02</v>
      </c>
      <c r="IF28" s="21" t="s">
        <v>39</v>
      </c>
      <c r="IG28" s="21" t="s">
        <v>40</v>
      </c>
      <c r="IH28" s="21">
        <v>213</v>
      </c>
      <c r="II28" s="21" t="s">
        <v>36</v>
      </c>
    </row>
    <row r="29" spans="1:243" s="20" customFormat="1" ht="15.75">
      <c r="A29" s="91">
        <v>17</v>
      </c>
      <c r="B29" s="92" t="s">
        <v>77</v>
      </c>
      <c r="C29" s="93" t="s">
        <v>58</v>
      </c>
      <c r="D29" s="94">
        <v>1</v>
      </c>
      <c r="E29" s="94" t="s">
        <v>82</v>
      </c>
      <c r="F29" s="70"/>
      <c r="G29" s="63"/>
      <c r="H29" s="63"/>
      <c r="I29" s="58" t="s">
        <v>37</v>
      </c>
      <c r="J29" s="60">
        <f t="shared" si="1"/>
        <v>1</v>
      </c>
      <c r="K29" s="61" t="s">
        <v>45</v>
      </c>
      <c r="L29" s="61" t="s">
        <v>7</v>
      </c>
      <c r="M29" s="64"/>
      <c r="N29" s="65"/>
      <c r="O29" s="65"/>
      <c r="P29" s="66"/>
      <c r="Q29" s="65"/>
      <c r="R29" s="65"/>
      <c r="S29" s="67"/>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9">
        <f t="shared" si="2"/>
        <v>0</v>
      </c>
      <c r="BB29" s="69">
        <f t="shared" si="3"/>
        <v>0</v>
      </c>
      <c r="BC29" s="62" t="str">
        <f t="shared" si="4"/>
        <v>INR Zero Only</v>
      </c>
      <c r="IE29" s="21">
        <v>1.02</v>
      </c>
      <c r="IF29" s="21" t="s">
        <v>39</v>
      </c>
      <c r="IG29" s="21" t="s">
        <v>40</v>
      </c>
      <c r="IH29" s="21">
        <v>213</v>
      </c>
      <c r="II29" s="21" t="s">
        <v>36</v>
      </c>
    </row>
    <row r="30" spans="1:243" s="20" customFormat="1" ht="15.75">
      <c r="A30" s="91">
        <v>18</v>
      </c>
      <c r="B30" s="92" t="s">
        <v>78</v>
      </c>
      <c r="C30" s="93" t="s">
        <v>59</v>
      </c>
      <c r="D30" s="94">
        <v>1</v>
      </c>
      <c r="E30" s="94" t="s">
        <v>82</v>
      </c>
      <c r="F30" s="70"/>
      <c r="G30" s="63"/>
      <c r="H30" s="63"/>
      <c r="I30" s="58" t="s">
        <v>37</v>
      </c>
      <c r="J30" s="60">
        <f t="shared" si="1"/>
        <v>1</v>
      </c>
      <c r="K30" s="61" t="s">
        <v>45</v>
      </c>
      <c r="L30" s="61" t="s">
        <v>7</v>
      </c>
      <c r="M30" s="64"/>
      <c r="N30" s="65"/>
      <c r="O30" s="65"/>
      <c r="P30" s="66"/>
      <c r="Q30" s="65"/>
      <c r="R30" s="65"/>
      <c r="S30" s="67"/>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9">
        <f t="shared" si="2"/>
        <v>0</v>
      </c>
      <c r="BB30" s="69">
        <f t="shared" si="3"/>
        <v>0</v>
      </c>
      <c r="BC30" s="62" t="str">
        <f t="shared" si="4"/>
        <v>INR Zero Only</v>
      </c>
      <c r="IE30" s="21">
        <v>1.02</v>
      </c>
      <c r="IF30" s="21" t="s">
        <v>39</v>
      </c>
      <c r="IG30" s="21" t="s">
        <v>40</v>
      </c>
      <c r="IH30" s="21">
        <v>213</v>
      </c>
      <c r="II30" s="21" t="s">
        <v>36</v>
      </c>
    </row>
    <row r="31" spans="1:243" s="20" customFormat="1" ht="15.75">
      <c r="A31" s="91">
        <v>19</v>
      </c>
      <c r="B31" s="92" t="s">
        <v>79</v>
      </c>
      <c r="C31" s="93" t="s">
        <v>59</v>
      </c>
      <c r="D31" s="94">
        <v>2</v>
      </c>
      <c r="E31" s="94" t="s">
        <v>82</v>
      </c>
      <c r="F31" s="70"/>
      <c r="G31" s="63"/>
      <c r="H31" s="63"/>
      <c r="I31" s="58" t="s">
        <v>37</v>
      </c>
      <c r="J31" s="60">
        <f t="shared" si="1"/>
        <v>1</v>
      </c>
      <c r="K31" s="61" t="s">
        <v>45</v>
      </c>
      <c r="L31" s="61" t="s">
        <v>7</v>
      </c>
      <c r="M31" s="64"/>
      <c r="N31" s="65"/>
      <c r="O31" s="65"/>
      <c r="P31" s="66"/>
      <c r="Q31" s="65"/>
      <c r="R31" s="65"/>
      <c r="S31" s="67"/>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9">
        <f>total_amount_ba($B$2,$D$2,D31,F31,J31,K31,M31)</f>
        <v>0</v>
      </c>
      <c r="BB31" s="69">
        <f>BA31+SUM(N31:AZ31)</f>
        <v>0</v>
      </c>
      <c r="BC31" s="62" t="str">
        <f>SpellNumber(L31,BB31)</f>
        <v>INR Zero Only</v>
      </c>
      <c r="IE31" s="21">
        <v>1.02</v>
      </c>
      <c r="IF31" s="21" t="s">
        <v>39</v>
      </c>
      <c r="IG31" s="21" t="s">
        <v>40</v>
      </c>
      <c r="IH31" s="21">
        <v>213</v>
      </c>
      <c r="II31" s="21" t="s">
        <v>36</v>
      </c>
    </row>
    <row r="32" spans="1:243" s="20" customFormat="1" ht="33" customHeight="1">
      <c r="A32" s="90" t="s">
        <v>43</v>
      </c>
      <c r="B32" s="86"/>
      <c r="C32" s="75"/>
      <c r="D32" s="87"/>
      <c r="E32" s="71"/>
      <c r="F32" s="24"/>
      <c r="G32" s="24"/>
      <c r="H32" s="25"/>
      <c r="I32" s="25"/>
      <c r="J32" s="25"/>
      <c r="K32" s="25"/>
      <c r="L32" s="26"/>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42">
        <f>SUM(BA13:BA31)</f>
        <v>0</v>
      </c>
      <c r="BB32" s="42">
        <f>SUM(BB13:BB16)</f>
        <v>0</v>
      </c>
      <c r="BC32" s="19" t="str">
        <f>SpellNumber($E$2,BA32)</f>
        <v>INR Zero Only</v>
      </c>
      <c r="IE32" s="21">
        <v>4</v>
      </c>
      <c r="IF32" s="21" t="s">
        <v>39</v>
      </c>
      <c r="IG32" s="21" t="s">
        <v>42</v>
      </c>
      <c r="IH32" s="21">
        <v>10</v>
      </c>
      <c r="II32" s="21" t="s">
        <v>36</v>
      </c>
    </row>
    <row r="33" spans="1:243" s="34" customFormat="1" ht="39" customHeight="1" hidden="1">
      <c r="A33" s="23" t="s">
        <v>50</v>
      </c>
      <c r="B33" s="28"/>
      <c r="C33" s="76"/>
      <c r="D33" s="82"/>
      <c r="E33" s="53" t="s">
        <v>44</v>
      </c>
      <c r="F33" s="41"/>
      <c r="G33" s="29"/>
      <c r="H33" s="30"/>
      <c r="I33" s="30"/>
      <c r="J33" s="30"/>
      <c r="K33" s="31"/>
      <c r="L33" s="32"/>
      <c r="M33" s="33"/>
      <c r="O33" s="20"/>
      <c r="P33" s="20"/>
      <c r="Q33" s="20"/>
      <c r="R33" s="20"/>
      <c r="S33" s="20"/>
      <c r="BA33" s="39">
        <f>IF(ISBLANK(F33),0,IF(E33="Excess (+)",ROUND(BA32+(BA32*F33),2),IF(E33="Less (-)",ROUND(BA32+(BA32*F33*(-1)),2),0)))</f>
        <v>0</v>
      </c>
      <c r="BB33" s="40">
        <f>ROUND(BA33,0)</f>
        <v>0</v>
      </c>
      <c r="BC33" s="19" t="str">
        <f>SpellNumber(L33,BB33)</f>
        <v> Zero Only</v>
      </c>
      <c r="IE33" s="35"/>
      <c r="IF33" s="35"/>
      <c r="IG33" s="35"/>
      <c r="IH33" s="35"/>
      <c r="II33" s="35"/>
    </row>
    <row r="34" spans="1:243" s="34" customFormat="1" ht="84" customHeight="1">
      <c r="A34" s="22" t="s">
        <v>49</v>
      </c>
      <c r="B34" s="23"/>
      <c r="C34" s="77"/>
      <c r="D34" s="83"/>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t="str">
        <f>SpellNumber($E$2,BA32)</f>
        <v>INR Zero Only</v>
      </c>
      <c r="BB34" s="45"/>
      <c r="BC34" s="46"/>
      <c r="IE34" s="35"/>
      <c r="IF34" s="35"/>
      <c r="IG34" s="35"/>
      <c r="IH34" s="35"/>
      <c r="II34" s="35"/>
    </row>
    <row r="35" spans="3:243" s="14" customFormat="1" ht="15">
      <c r="C35" s="78"/>
      <c r="D35" s="80"/>
      <c r="E35" s="36"/>
      <c r="F35" s="36"/>
      <c r="G35" s="36"/>
      <c r="H35" s="36"/>
      <c r="I35" s="36"/>
      <c r="J35" s="36"/>
      <c r="K35" s="36"/>
      <c r="L35" s="36"/>
      <c r="M35" s="36"/>
      <c r="O35" s="36"/>
      <c r="BA35" s="36"/>
      <c r="BC35" s="36"/>
      <c r="IE35" s="15"/>
      <c r="IF35" s="15"/>
      <c r="IG35" s="15"/>
      <c r="IH35" s="15"/>
      <c r="II35" s="15"/>
    </row>
  </sheetData>
  <sheetProtection password="EEC8" sheet="1" selectLockedCells="1"/>
  <mergeCells count="2">
    <mergeCell ref="A9:B9"/>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list" allowBlank="1" showInputMessage="1" showErrorMessage="1" sqref="C2">
      <formula1>"Normal, SingleWindow, Alternate"</formula1>
    </dataValidation>
    <dataValidation type="list" allowBlank="1" showInputMessage="1" showErrorMessage="1" sqref="L13:L31">
      <formula1>"INR"</formula1>
    </dataValidation>
    <dataValidation type="list" allowBlank="1" showInputMessage="1" showErrorMessage="1" sqref="K13:K3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31">
      <formula1>0</formula1>
      <formula2>999999999999999</formula2>
    </dataValidation>
    <dataValidation allowBlank="1" showInputMessage="1" showErrorMessage="1" promptTitle="Itemcode/Make" prompt="Please enter text" sqref="C13:C31"/>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type="decimal" allowBlank="1" showInputMessage="1" showErrorMessage="1" errorTitle="Invalid Entry" error="Only Numeric Values are allowed. " sqref="A13:A31">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1">
      <formula1>0</formula1>
      <formula2>999999999999999</formula2>
    </dataValidation>
    <dataValidation allowBlank="1" showInputMessage="1" showErrorMessage="1" promptTitle="Addition / Deduction" prompt="Please Choose the correct One" sqref="J13:J31"/>
    <dataValidation type="list" showInputMessage="1" showErrorMessage="1" sqref="I13:I31">
      <formula1>"Excess(+), Less(-)"</formula1>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0" t="s">
        <v>2</v>
      </c>
      <c r="F6" s="110"/>
      <c r="G6" s="110"/>
      <c r="H6" s="110"/>
      <c r="I6" s="110"/>
      <c r="J6" s="110"/>
      <c r="K6" s="110"/>
    </row>
    <row r="7" spans="5:11" ht="15">
      <c r="E7" s="110"/>
      <c r="F7" s="110"/>
      <c r="G7" s="110"/>
      <c r="H7" s="110"/>
      <c r="I7" s="110"/>
      <c r="J7" s="110"/>
      <c r="K7" s="110"/>
    </row>
    <row r="8" spans="5:11" ht="15">
      <c r="E8" s="110"/>
      <c r="F8" s="110"/>
      <c r="G8" s="110"/>
      <c r="H8" s="110"/>
      <c r="I8" s="110"/>
      <c r="J8" s="110"/>
      <c r="K8" s="110"/>
    </row>
    <row r="9" spans="5:11" ht="15">
      <c r="E9" s="110"/>
      <c r="F9" s="110"/>
      <c r="G9" s="110"/>
      <c r="H9" s="110"/>
      <c r="I9" s="110"/>
      <c r="J9" s="110"/>
      <c r="K9" s="110"/>
    </row>
    <row r="10" spans="5:11" ht="15">
      <c r="E10" s="110"/>
      <c r="F10" s="110"/>
      <c r="G10" s="110"/>
      <c r="H10" s="110"/>
      <c r="I10" s="110"/>
      <c r="J10" s="110"/>
      <c r="K10" s="110"/>
    </row>
    <row r="11" spans="5:11" ht="15">
      <c r="E11" s="110"/>
      <c r="F11" s="110"/>
      <c r="G11" s="110"/>
      <c r="H11" s="110"/>
      <c r="I11" s="110"/>
      <c r="J11" s="110"/>
      <c r="K11" s="110"/>
    </row>
    <row r="12" spans="5:11" ht="15">
      <c r="E12" s="110"/>
      <c r="F12" s="110"/>
      <c r="G12" s="110"/>
      <c r="H12" s="110"/>
      <c r="I12" s="110"/>
      <c r="J12" s="110"/>
      <c r="K12" s="110"/>
    </row>
    <row r="13" spans="5:11" ht="15">
      <c r="E13" s="110"/>
      <c r="F13" s="110"/>
      <c r="G13" s="110"/>
      <c r="H13" s="110"/>
      <c r="I13" s="110"/>
      <c r="J13" s="110"/>
      <c r="K13" s="110"/>
    </row>
    <row r="14" spans="5:11" ht="15">
      <c r="E14" s="110"/>
      <c r="F14" s="110"/>
      <c r="G14" s="110"/>
      <c r="H14" s="110"/>
      <c r="I14" s="110"/>
      <c r="J14" s="110"/>
      <c r="K14" s="11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cp:lastModifiedBy>
  <cp:lastPrinted>2014-12-11T06:40:55Z</cp:lastPrinted>
  <dcterms:created xsi:type="dcterms:W3CDTF">2009-01-30T06:42:42Z</dcterms:created>
  <dcterms:modified xsi:type="dcterms:W3CDTF">2023-05-08T09:37:47Z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